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fs-geesthacht\EK_Common\02_EK_EKC_EKD\02_Vorgänge\021\2026\40078192_Mikroskop\"/>
    </mc:Choice>
  </mc:AlternateContent>
  <xr:revisionPtr revIDLastSave="0" documentId="13_ncr:1_{6ED473B0-D9B6-4D2E-8B74-FD1D1B755DD6}" xr6:coauthVersionLast="47" xr6:coauthVersionMax="47" xr10:uidLastSave="{00000000-0000-0000-0000-000000000000}"/>
  <bookViews>
    <workbookView xWindow="14295" yWindow="0" windowWidth="14610" windowHeight="15585" activeTab="1" xr2:uid="{00000000-000D-0000-FFFF-FFFF00000000}"/>
  </bookViews>
  <sheets>
    <sheet name="Hinweise zur Eignungskriterien" sheetId="4" r:id="rId1"/>
    <sheet name="Eignungskriterien" sheetId="3" r:id="rId2"/>
    <sheet name="Hinweise zur Angebotsauswertung" sheetId="2" r:id="rId3"/>
    <sheet name="Bewertungsmatrix" sheetId="1" r:id="rId4"/>
  </sheets>
  <definedNames>
    <definedName name="_xlnm.Print_Area" localSheetId="3">Bewertungsmatrix!$A$1:$L$30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1" l="1"/>
  <c r="F11" i="1"/>
  <c r="F17" i="1"/>
  <c r="H17" i="1"/>
  <c r="J17" i="1"/>
  <c r="L17" i="1"/>
  <c r="L14" i="1"/>
  <c r="L15" i="1"/>
  <c r="L16" i="1"/>
  <c r="L13" i="1"/>
  <c r="J14" i="1"/>
  <c r="J15" i="1"/>
  <c r="J16" i="1"/>
  <c r="J13" i="1"/>
  <c r="J11" i="1" l="1"/>
  <c r="L11" i="1"/>
  <c r="L19" i="1" s="1"/>
  <c r="H16" i="1"/>
  <c r="F16" i="1"/>
  <c r="H15" i="1"/>
  <c r="F15" i="1"/>
  <c r="F19" i="1" s="1"/>
  <c r="F20" i="1" s="1"/>
  <c r="H14" i="1"/>
  <c r="F14" i="1"/>
  <c r="H13" i="1"/>
  <c r="F13" i="1"/>
  <c r="K8" i="1"/>
  <c r="L8" i="1" s="1"/>
  <c r="L9" i="1" s="1"/>
  <c r="I8" i="1"/>
  <c r="J8" i="1" s="1"/>
  <c r="J9" i="1" s="1"/>
  <c r="G8" i="1"/>
  <c r="F8" i="1"/>
  <c r="F9" i="1" s="1"/>
  <c r="H8" i="1" l="1"/>
  <c r="H9" i="1" s="1"/>
  <c r="J19" i="1"/>
  <c r="H11" i="1"/>
  <c r="H19" i="1" s="1"/>
  <c r="J20" i="1" l="1"/>
  <c r="L20" i="1"/>
  <c r="H20" i="1" l="1"/>
</calcChain>
</file>

<file path=xl/sharedStrings.xml><?xml version="1.0" encoding="utf-8"?>
<sst xmlns="http://schemas.openxmlformats.org/spreadsheetml/2006/main" count="73" uniqueCount="66">
  <si>
    <t>Zuschlagskriterien</t>
  </si>
  <si>
    <t>Maximale 
Punktzahl</t>
  </si>
  <si>
    <t>Gewichtungs-
faktor</t>
  </si>
  <si>
    <t>gewichtete 
max. Punktzahl</t>
  </si>
  <si>
    <t>erreichte Punktzahl</t>
  </si>
  <si>
    <t>erreichte gewichtete 
Punktzahl
(Punkte x Gewichtungsfaktor)</t>
  </si>
  <si>
    <t xml:space="preserve">Angebotspreis (inkl. Nebenkosten) </t>
  </si>
  <si>
    <t>Zwischensumme quantitatives Zuschlagskriterium</t>
  </si>
  <si>
    <t>Zwischensumme qualitative Zuschlagskriterien</t>
  </si>
  <si>
    <t>Gesamtwertungssumme der Punkte</t>
  </si>
  <si>
    <t>Bieter 1</t>
  </si>
  <si>
    <t>Bieter 2</t>
  </si>
  <si>
    <t>Bieter 3</t>
  </si>
  <si>
    <t>Die Bieter haben ihre Preise für die Leistung im Angebot vollständig auszuweisen. Das preisniedrigste Angebot erhält 10 Punkte. Für die preislich nachfolgenden Angebote wird die Punktzahl wie folgt bestimmt:</t>
  </si>
  <si>
    <t>Das Helmholtz-Zentrum Heron GmbH ist berechtigt, Angebote auszuschließen, deren Einzelpreise spekulativ abgegeben wurden. 
Ein spekulativer Preis liegt vor, wenn der Bieter bei einer bestimmten Leistung nicht die von ihm für diese Leistung tatsächlich verlangte Vergütung, sondern einen geringeren Preis ausweist, 
weil er bestimmte Kostenfaktoren, die nach seiner eigenen Kalkulation bei jener Leistung tatsächlich anfallen, auf die für andere Leistungen geforderte Vergütung umgelegt hat. 
Vergleichsmaßstab sind die eigenen Schätzungen der Helmholtz-Zentrum Hereon GmbH und die Vergleichspositionen anderer Bieter.</t>
  </si>
  <si>
    <t>Helmholtz-Zentrum Hereon / Zuschlagskriterien-Wertungsmatrix</t>
  </si>
  <si>
    <t>Hierbei wird Hereon die erreichten Punktzahlen auf zwei Nachkommastellen runden. Anschließend wird Hereon die jeweiligen Punktzahlen gemäß der Rubrik/Spalte Bewertungsmatrix gewichten.</t>
  </si>
  <si>
    <t>Quantitatives Zuschlagskriterium Preis:</t>
  </si>
  <si>
    <t>Qualitative Zuschlagskriterie:</t>
  </si>
  <si>
    <r>
      <t>·</t>
    </r>
    <r>
      <rPr>
        <sz val="7"/>
        <color theme="1"/>
        <rFont val="Times New Roman"/>
        <family val="1"/>
      </rPr>
      <t xml:space="preserve">         </t>
    </r>
    <r>
      <rPr>
        <sz val="10"/>
        <color theme="1"/>
        <rFont val="Georgia"/>
        <family val="1"/>
      </rPr>
      <t>0 Punkte: Ungenügende Darstellung/Leistungserwartung (ungenügend; der Bieter präsentiert eine Lösung, die die geforderten Anforderungen in allen Belangen ungenügend bzw. unzureichend erfüllt)</t>
    </r>
  </si>
  <si>
    <r>
      <t>·</t>
    </r>
    <r>
      <rPr>
        <sz val="7"/>
        <color theme="1"/>
        <rFont val="Times New Roman"/>
        <family val="1"/>
      </rPr>
      <t xml:space="preserve">         </t>
    </r>
    <r>
      <rPr>
        <sz val="10"/>
        <color theme="1"/>
        <rFont val="Georgia"/>
        <family val="1"/>
      </rPr>
      <t>2 Punkte: Mangelbehaftete Darstellung/Leistungserwartung (mangelhaft; der Bieter präsentiert eine Lösung, die die geforderten Anforderungen mit gewichtigen Defiziten und Schwächen in allen Belangen erfüllt)</t>
    </r>
  </si>
  <si>
    <r>
      <t>·</t>
    </r>
    <r>
      <rPr>
        <sz val="7"/>
        <color theme="1"/>
        <rFont val="Times New Roman"/>
        <family val="1"/>
      </rPr>
      <t xml:space="preserve">         </t>
    </r>
    <r>
      <rPr>
        <sz val="10"/>
        <color theme="1"/>
        <rFont val="Georgia"/>
        <family val="1"/>
      </rPr>
      <t>4 Punkte: Mittelmäßige Darstellung/Leistungserwartung (ausreichend; der Bieter präsentiert eine Lösung, die die geforderten Anforderungen mit weitrechenden bzw. gewichtigen Defiziten und Schwächen erfüllt)</t>
    </r>
  </si>
  <si>
    <r>
      <t>·</t>
    </r>
    <r>
      <rPr>
        <sz val="7"/>
        <color theme="1"/>
        <rFont val="Times New Roman"/>
        <family val="1"/>
      </rPr>
      <t xml:space="preserve">         </t>
    </r>
    <r>
      <rPr>
        <sz val="10"/>
        <color theme="1"/>
        <rFont val="Georgia"/>
        <family val="1"/>
      </rPr>
      <t>6 Punkte: Gute Darstellung/Leistungserwartung (befriedigend; der Bieter präsentiert eine Lösung, die die geforderten Anforderungen mit mehreren bzw. nicht lediglich geringfügigen Defiziten und Schwächen erfüllt)</t>
    </r>
  </si>
  <si>
    <r>
      <t>·</t>
    </r>
    <r>
      <rPr>
        <sz val="7"/>
        <color theme="1"/>
        <rFont val="Times New Roman"/>
        <family val="1"/>
      </rPr>
      <t xml:space="preserve">         </t>
    </r>
    <r>
      <rPr>
        <sz val="10"/>
        <color theme="1"/>
        <rFont val="Georgia"/>
        <family val="1"/>
      </rPr>
      <t>8 Punkte: Sehr gute Darstellung/Leistungserwartung (gut; der Bieter präsentiert eine Lösung, die die geforderten Anforderungen mit geringfügigen Defiziten bzw. vereinzelten Schwächen erfüllt)</t>
    </r>
  </si>
  <si>
    <r>
      <t>·</t>
    </r>
    <r>
      <rPr>
        <sz val="7"/>
        <color theme="1"/>
        <rFont val="Times New Roman"/>
        <family val="1"/>
      </rPr>
      <t xml:space="preserve">         </t>
    </r>
    <r>
      <rPr>
        <sz val="10"/>
        <color theme="1"/>
        <rFont val="Georgia"/>
        <family val="1"/>
      </rPr>
      <t>10 Punkte: Hervorragende Darstellung/Leistungserwartung (sehr gut; der Bieter präsentiert eine Lösung, die die geforderten Anforderungen vollumfänglich und uneingeschränkt erfüllt)</t>
    </r>
  </si>
  <si>
    <t>Bei der Wertung der Qualitative Zuschlagskriterien übt das Helmholtz-Zentrum Hereon GmbH seinen Beurteilungsspielraum aus und nimmt eine Bewertung entsprechend der Bietererklärung vor. 
Die Punktvergabe erfolgt entsprechend den aufgezeigten Unterkriterien. Dabei gilt Folgendes:</t>
  </si>
  <si>
    <t>Eignungskriterien</t>
  </si>
  <si>
    <t>Teilnahmebedigungen</t>
  </si>
  <si>
    <t>ja</t>
  </si>
  <si>
    <t>nein</t>
  </si>
  <si>
    <t>1. Persönliche Lage des Wirtschaftsteilnehmers sowie Auflagen hinsichtlich der Eintragung in einem Berufs- oder Handelsregister</t>
  </si>
  <si>
    <t>1.1 Aktueller Auszug aus dem Handelsregister / Gewerbezentralregisterauszug oder derselben (nicht älter als 6 Monate)</t>
  </si>
  <si>
    <t>1.2 sonstiges:
Ausländische Bewerber haben vergleichbare, für den Sitz des Unternehmens geltende Nachweise vorzulegen.</t>
  </si>
  <si>
    <t>1.3 Eignungsformblatt VVB 124_LD</t>
  </si>
  <si>
    <t>2. Wirtschaftliche und finanzielle Leistungsfähigkeit</t>
  </si>
  <si>
    <t>2.3 Eigenerklärung zur Berufs-/Betriebshaftpflichtversicherung
-für Personen- oder Sachschäden
-für Vermögensschäden</t>
  </si>
  <si>
    <t>3. Technische Leistungsfähigkeit</t>
  </si>
  <si>
    <t>3.1 Allgemeine Darstellung des Bewerbers
Darstellung des Unternehmens/ der Bietergemeinschaft/ der Nachunternehmer und des Leis-tungsspektrums (maximal 5 Seiten). Dabei soll insbesondere auf wesentliche unternehmensbe-zogene Informationen wie z.B. Name, Anschrift, Rechtsform, organisatorische Gliederung, Hauptsitz, Niederlassungen, Gründungsdatum, etc. eingegangen werden.</t>
  </si>
  <si>
    <t>3.2 Referenzen
Nachweis von drei Referenzen der letzten drei Jahre hinsichtlich eines vergleichbaren Auftrag-gegenstandes möglichst in außeruniversitären Forschungseinrichtungen.
Die Darstellung der Referenzen hat in Tabellenform zu erfolgen und muss folgende Angaben beinhalten:
-Name und Adresse des Auftraggebers sowie Benennung eines Ansprechpartners beim 
-Auftraggeber mit Telefonnummer
-Beschreibung der Referenz
-Auftragswert der erbrachten Leistung
-Zeitraum der Leistungserbringung</t>
  </si>
  <si>
    <t>4. Beschreibung der personellen Ausstattung für die zu erbringende Leistung</t>
  </si>
  <si>
    <t>4.2 Projektbezogenes Schlüsselpersonal: Nennung der für die Leistungserbringung verantwortlichen Mitarbeiter mit Darstellung ihrer jeweiligen beruflichen Qualifikation als Kurzprofil (Angaben zur Ausbildung, Dauer der Firmenzugehörigkeit, Berufserfahrung, Kenntnisse, Zertifizierungen). Bitte reichen Sie dafür ein separates, selbsterstelltes Dokument ein!</t>
  </si>
  <si>
    <t>Der Auftraggeber ist berechtigt, bei Bedenken hinsichtlich der Eignung des Bewerbers die Vorlage von
 Originalen oder weiteren Unterlagen zu verlangen.</t>
  </si>
  <si>
    <t>Verzichtet der Auftraggeber auf das Nachfordern von Nachweisen und Erklärungen, können
 unvollständige Teilnahmeanträge ggf. ausgeschlossen werden.</t>
  </si>
  <si>
    <t>Bei den geforderten Angaben, Erklärungen und Nachweisen handelt es sich grundsätzlich nicht um 
Mindestanforderungen. Inhaltliche Defizite der vorgelegten Nachweise und Erklärungen führen nicht zwingend zum Ausschluss des Teilnahmeantrages, sondern werden im Rahmen der grundsätzlichen Eignungsfeststellung berücksichtigt. Der Auftraggeber behält sich vor, bei Zweifeln an der Eignung wegen inhaltlicher Defizite der vorgelegten Nachweise und Erklärungen, Teilnahmeanträge nicht zu berücksichtigen.</t>
  </si>
  <si>
    <t>Der Auftraggeber prüft die Eignung der Bewerber/Bewerbergemeinschaften in einem dreistufigen Verfahren.</t>
  </si>
  <si>
    <t>1.4 VVB 234 Erklärung Bietergemeinschaft, sofern eine Bietergemeinschaft zum tragen kommt</t>
  </si>
  <si>
    <t>1.5 VVB 235 Verzeichnis der Leistungen Kapazitäten anderer Unternehmen, sofern andere Unternehmen eingesetzt werden</t>
  </si>
  <si>
    <t>2. Stufe: Prüfung auf Vorliegen von Ausschlussgründen gemäß Eignungsformblatt 124_LD</t>
  </si>
  <si>
    <t>1. Stufe: Prüfung auf Vorliegen des Teilnahmeantrages und der abgeforderten 
Nachweise und Erklärung gem. Teilnahmebedingungen Nr.1 (Spalte: Eignunsgkriterien)</t>
  </si>
  <si>
    <t>3. Stufe Prüfung der wirtschaftlichen, finanziellen sowie der technischen und beruflichen Leistungsfähigkeit
gemäß Spalte Eignungskriterien Nr. 2,3 und 4.</t>
  </si>
  <si>
    <t>Unterlagen eingereicht</t>
  </si>
  <si>
    <t>Prüfung und Wertung der Eignungsunterlagen</t>
  </si>
  <si>
    <t>Qualitative Zuschlagskriterien, Gewichtung 40 % (Maßgeblich sind die Ausführungen zu folgenden Unterkriterien)</t>
  </si>
  <si>
    <t>Preis</t>
  </si>
  <si>
    <t>Quantitatives Zuschlagskriterium Preis, Gewichtung 30 %</t>
  </si>
  <si>
    <t>Wissenschaftliche Leistungsfähigkeit</t>
  </si>
  <si>
    <t>Automatisierung und High-Content-Screening</t>
  </si>
  <si>
    <t>Datenqualität und Superresolution</t>
  </si>
  <si>
    <t>KI- und Analyseunterstützung</t>
  </si>
  <si>
    <t>Erweitbarkeit und Zukunftssicherheit</t>
  </si>
  <si>
    <t>Service, Schulung und Support</t>
  </si>
  <si>
    <t>Betriebskosten und Nachhaltigkeit</t>
  </si>
  <si>
    <t>2.1 Erklärung über den Gesamtumsatz in Euro des Unternehmens in den letzten 3 abgeschlossenen Geschäftsjahren, 2025,2024,2023</t>
  </si>
  <si>
    <t>2.2 Erklärung über den Umsatz bezgl. der besonderen Leistungsart, die Gegenstand der Vergabe ist (d.h. Lieferung, Installation, Konfiguration und Wartung) des Unternehmens in den letzten 3 abgeschlossenen Geschäftsjahren, 2025,2024,2023</t>
  </si>
  <si>
    <t>4.1 Mitarbeiterzahl: Die durchschnittliche Anzahl der Beschäftigten in den letzten zwei abge-schlossenen Geschäftsjahren (2025, 2024)</t>
  </si>
  <si>
    <t>Auswertung - Automatisiertes Super-Resolutions-Mikroskop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</si>
</sst>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00_-;\-* #,##0.00_-;_-* &quot;-&quot;_-;_-@_-"/>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sz val="11"/>
      <color rgb="FF9C6500"/>
      <name val="Calibri"/>
      <family val="2"/>
      <scheme val="minor"/>
    </font>
    <font>
      <b/>
      <sz val="11"/>
      <color rgb="FF3F3F3F"/>
      <name val="Calibri"/>
      <family val="2"/>
      <scheme val="minor"/>
    </font>
    <font>
      <sz val="10"/>
      <color theme="1"/>
      <name val="Georgia"/>
      <family val="1"/>
    </font>
    <font>
      <b/>
      <i/>
      <u/>
      <sz val="18"/>
      <color theme="1"/>
      <name val="Calibri"/>
      <family val="2"/>
      <scheme val="minor"/>
    </font>
    <font>
      <sz val="36"/>
      <color theme="1"/>
      <name val="Calibri"/>
      <family val="2"/>
      <scheme val="minor"/>
    </font>
    <font>
      <sz val="10"/>
      <color theme="1"/>
      <name val="Symbol"/>
      <family val="1"/>
      <charset val="2"/>
    </font>
    <font>
      <sz val="7"/>
      <color theme="1"/>
      <name val="Times New Roman"/>
      <family val="1"/>
    </font>
    <font>
      <b/>
      <i/>
      <u/>
      <sz val="11"/>
      <color theme="1"/>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5" tint="0.79998168889431442"/>
        <bgColor indexed="64"/>
      </patternFill>
    </fill>
    <fill>
      <patternFill patternType="solid">
        <fgColor rgb="FFFFEB9C"/>
      </patternFill>
    </fill>
    <fill>
      <patternFill patternType="solid">
        <fgColor rgb="FFF2F2F2"/>
      </patternFill>
    </fill>
    <fill>
      <patternFill patternType="solid">
        <fgColor theme="0"/>
        <bgColor indexed="64"/>
      </patternFill>
    </fill>
    <fill>
      <patternFill patternType="solid">
        <fgColor theme="7" tint="0.59999389629810485"/>
        <bgColor indexed="64"/>
      </patternFill>
    </fill>
  </fills>
  <borders count="24">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hair">
        <color indexed="64"/>
      </bottom>
      <diagonal/>
    </border>
    <border>
      <left style="thin">
        <color indexed="64"/>
      </left>
      <right style="thin">
        <color indexed="64"/>
      </right>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hair">
        <color indexed="64"/>
      </bottom>
      <diagonal/>
    </border>
    <border>
      <left style="thin">
        <color indexed="64"/>
      </left>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style="thin">
        <color rgb="FF3F3F3F"/>
      </left>
      <right style="thin">
        <color rgb="FF3F3F3F"/>
      </right>
      <top style="thin">
        <color rgb="FF3F3F3F"/>
      </top>
      <bottom style="thin">
        <color rgb="FF3F3F3F"/>
      </bottom>
      <diagonal/>
    </border>
  </borders>
  <cellStyleXfs count="4">
    <xf numFmtId="0" fontId="0" fillId="0" borderId="0"/>
    <xf numFmtId="43" fontId="1" fillId="0" borderId="0" applyFont="0" applyFill="0" applyBorder="0" applyAlignment="0" applyProtection="0"/>
    <xf numFmtId="0" fontId="4" fillId="4" borderId="0" applyNumberFormat="0" applyBorder="0" applyAlignment="0" applyProtection="0"/>
    <xf numFmtId="0" fontId="5" fillId="5" borderId="23" applyNumberFormat="0" applyAlignment="0" applyProtection="0"/>
  </cellStyleXfs>
  <cellXfs count="68">
    <xf numFmtId="0" fontId="0" fillId="0" borderId="0" xfId="0"/>
    <xf numFmtId="0" fontId="0" fillId="0" borderId="0" xfId="0" applyAlignment="1">
      <alignment horizontal="left"/>
    </xf>
    <xf numFmtId="0" fontId="0" fillId="2" borderId="3" xfId="0" applyFill="1" applyBorder="1"/>
    <xf numFmtId="0" fontId="0" fillId="2" borderId="7" xfId="0" applyFill="1" applyBorder="1" applyAlignment="1">
      <alignment wrapText="1"/>
    </xf>
    <xf numFmtId="0" fontId="0" fillId="2" borderId="4" xfId="0" applyFill="1" applyBorder="1" applyAlignment="1">
      <alignment wrapText="1"/>
    </xf>
    <xf numFmtId="0" fontId="2" fillId="0" borderId="1" xfId="0" applyFont="1" applyBorder="1"/>
    <xf numFmtId="0" fontId="2" fillId="0" borderId="8" xfId="0" applyFont="1" applyBorder="1" applyAlignment="1">
      <alignment wrapText="1"/>
    </xf>
    <xf numFmtId="0" fontId="0" fillId="0" borderId="3" xfId="0" applyBorder="1" applyAlignment="1">
      <alignment horizontal="center"/>
    </xf>
    <xf numFmtId="0" fontId="0" fillId="0" borderId="10" xfId="0" applyBorder="1" applyAlignment="1">
      <alignment horizontal="center"/>
    </xf>
    <xf numFmtId="0" fontId="0" fillId="0" borderId="11" xfId="0" applyBorder="1" applyAlignment="1">
      <alignment horizontal="left"/>
    </xf>
    <xf numFmtId="0" fontId="3" fillId="0" borderId="12" xfId="0" applyFont="1" applyBorder="1"/>
    <xf numFmtId="2" fontId="0" fillId="0" borderId="13" xfId="0" applyNumberFormat="1" applyBorder="1" applyAlignment="1">
      <alignment horizontal="center"/>
    </xf>
    <xf numFmtId="0" fontId="2" fillId="2" borderId="16" xfId="0" applyFont="1" applyFill="1" applyBorder="1"/>
    <xf numFmtId="0" fontId="2" fillId="2" borderId="17" xfId="0" applyFont="1" applyFill="1" applyBorder="1" applyAlignment="1">
      <alignment horizontal="left" wrapText="1"/>
    </xf>
    <xf numFmtId="0" fontId="2" fillId="2" borderId="18" xfId="0" applyFont="1" applyFill="1" applyBorder="1" applyAlignment="1">
      <alignment horizontal="center"/>
    </xf>
    <xf numFmtId="2" fontId="2" fillId="2" borderId="18" xfId="0" applyNumberFormat="1" applyFont="1" applyFill="1" applyBorder="1" applyAlignment="1">
      <alignment horizontal="center"/>
    </xf>
    <xf numFmtId="164" fontId="2" fillId="2" borderId="18" xfId="0" applyNumberFormat="1" applyFont="1" applyFill="1" applyBorder="1" applyAlignment="1">
      <alignment horizontal="center"/>
    </xf>
    <xf numFmtId="0" fontId="2" fillId="0" borderId="11" xfId="0" applyFont="1" applyBorder="1"/>
    <xf numFmtId="0" fontId="0" fillId="0" borderId="0" xfId="0" applyAlignment="1">
      <alignment horizontal="left" wrapText="1"/>
    </xf>
    <xf numFmtId="1" fontId="0" fillId="0" borderId="10" xfId="0" applyNumberFormat="1" applyBorder="1" applyAlignment="1">
      <alignment horizontal="center"/>
    </xf>
    <xf numFmtId="0" fontId="0" fillId="0" borderId="19" xfId="0" applyBorder="1" applyAlignment="1">
      <alignment horizontal="left"/>
    </xf>
    <xf numFmtId="0" fontId="0" fillId="0" borderId="12" xfId="0" applyBorder="1" applyAlignment="1">
      <alignment horizontal="left" wrapText="1"/>
    </xf>
    <xf numFmtId="2" fontId="0" fillId="0" borderId="13" xfId="0" applyNumberFormat="1" applyBorder="1" applyAlignment="1">
      <alignment horizontal="center" vertical="center"/>
    </xf>
    <xf numFmtId="2" fontId="2" fillId="0" borderId="13" xfId="0" applyNumberFormat="1" applyFont="1" applyBorder="1" applyAlignment="1">
      <alignment horizontal="center" vertical="center"/>
    </xf>
    <xf numFmtId="0" fontId="0" fillId="0" borderId="14" xfId="0" applyBorder="1" applyAlignment="1">
      <alignment horizontal="left" wrapText="1"/>
    </xf>
    <xf numFmtId="2" fontId="0" fillId="0" borderId="15" xfId="0" applyNumberFormat="1" applyBorder="1" applyAlignment="1">
      <alignment horizontal="center" vertical="center"/>
    </xf>
    <xf numFmtId="2" fontId="2" fillId="0" borderId="15" xfId="0" applyNumberFormat="1" applyFont="1" applyBorder="1" applyAlignment="1">
      <alignment horizontal="center" vertical="center"/>
    </xf>
    <xf numFmtId="0" fontId="0" fillId="2" borderId="17" xfId="0" applyFill="1" applyBorder="1" applyAlignment="1">
      <alignment horizontal="left" wrapText="1"/>
    </xf>
    <xf numFmtId="2" fontId="0" fillId="2" borderId="18" xfId="0" applyNumberFormat="1" applyFill="1" applyBorder="1" applyAlignment="1">
      <alignment horizontal="center"/>
    </xf>
    <xf numFmtId="0" fontId="2" fillId="3" borderId="20" xfId="0" applyFont="1" applyFill="1" applyBorder="1"/>
    <xf numFmtId="0" fontId="2" fillId="3" borderId="21" xfId="0" applyFont="1" applyFill="1" applyBorder="1" applyAlignment="1">
      <alignment horizontal="left" wrapText="1"/>
    </xf>
    <xf numFmtId="2" fontId="2" fillId="3" borderId="22" xfId="0" applyNumberFormat="1" applyFont="1" applyFill="1" applyBorder="1" applyAlignment="1">
      <alignment horizontal="center"/>
    </xf>
    <xf numFmtId="0" fontId="0" fillId="0" borderId="0" xfId="0" applyAlignment="1">
      <alignment horizontal="center"/>
    </xf>
    <xf numFmtId="0" fontId="3" fillId="0" borderId="0" xfId="0" applyFont="1"/>
    <xf numFmtId="43" fontId="3" fillId="0" borderId="0" xfId="1" applyFont="1"/>
    <xf numFmtId="43" fontId="0" fillId="0" borderId="0" xfId="1" applyFont="1"/>
    <xf numFmtId="165" fontId="4" fillId="4" borderId="0" xfId="2" applyNumberFormat="1"/>
    <xf numFmtId="43" fontId="4" fillId="4" borderId="0" xfId="2" applyNumberFormat="1" applyAlignment="1">
      <alignment horizontal="right"/>
    </xf>
    <xf numFmtId="43" fontId="4" fillId="4" borderId="0" xfId="2" applyNumberFormat="1"/>
    <xf numFmtId="0" fontId="6" fillId="0" borderId="0" xfId="0" applyFont="1" applyAlignment="1">
      <alignment vertical="center"/>
    </xf>
    <xf numFmtId="0" fontId="6" fillId="0" borderId="0" xfId="0" applyFont="1" applyAlignment="1">
      <alignment vertical="center" wrapText="1"/>
    </xf>
    <xf numFmtId="0" fontId="7" fillId="0" borderId="0" xfId="0" applyFont="1"/>
    <xf numFmtId="0" fontId="8" fillId="0" borderId="0" xfId="0" applyFont="1"/>
    <xf numFmtId="0" fontId="9" fillId="0" borderId="0" xfId="0" applyFont="1" applyAlignment="1">
      <alignment horizontal="left" vertical="center" indent="5"/>
    </xf>
    <xf numFmtId="0" fontId="0" fillId="6" borderId="0" xfId="0" applyFill="1"/>
    <xf numFmtId="16" fontId="0" fillId="0" borderId="12" xfId="0" applyNumberFormat="1" applyBorder="1" applyAlignment="1">
      <alignment horizontal="left" wrapText="1"/>
    </xf>
    <xf numFmtId="2" fontId="4" fillId="6" borderId="13" xfId="2" applyNumberFormat="1" applyFill="1" applyBorder="1" applyAlignment="1">
      <alignment horizontal="center" vertical="center"/>
    </xf>
    <xf numFmtId="2" fontId="0" fillId="6" borderId="13" xfId="0" applyNumberFormat="1" applyFill="1" applyBorder="1" applyAlignment="1">
      <alignment horizontal="center" vertical="center"/>
    </xf>
    <xf numFmtId="2" fontId="0" fillId="6" borderId="15" xfId="0" applyNumberFormat="1" applyFill="1" applyBorder="1" applyAlignment="1">
      <alignment horizontal="center" vertical="center"/>
    </xf>
    <xf numFmtId="0" fontId="0" fillId="0" borderId="0" xfId="0" applyAlignment="1">
      <alignment wrapText="1"/>
    </xf>
    <xf numFmtId="0" fontId="2" fillId="0" borderId="11" xfId="0" applyFont="1" applyBorder="1" applyAlignment="1">
      <alignment horizontal="left"/>
    </xf>
    <xf numFmtId="2" fontId="0" fillId="7" borderId="13" xfId="0" applyNumberFormat="1" applyFill="1" applyBorder="1" applyAlignment="1">
      <alignment horizontal="center" vertical="center"/>
    </xf>
    <xf numFmtId="2" fontId="4" fillId="7" borderId="13" xfId="2" applyNumberFormat="1" applyFill="1" applyBorder="1" applyAlignment="1">
      <alignment horizontal="center" vertical="center"/>
    </xf>
    <xf numFmtId="0" fontId="0" fillId="7" borderId="0" xfId="0" applyFill="1"/>
    <xf numFmtId="0" fontId="2" fillId="2" borderId="4" xfId="0" applyFont="1" applyFill="1" applyBorder="1" applyAlignment="1">
      <alignment horizontal="center"/>
    </xf>
    <xf numFmtId="0" fontId="0" fillId="0" borderId="0" xfId="0" applyAlignment="1">
      <alignment horizontal="left" wrapText="1"/>
    </xf>
    <xf numFmtId="0" fontId="0" fillId="0" borderId="9" xfId="0" applyBorder="1" applyAlignment="1">
      <alignment horizontal="left" wrapText="1"/>
    </xf>
    <xf numFmtId="0" fontId="5" fillId="5" borderId="23" xfId="3" applyAlignment="1">
      <alignment horizontal="left"/>
    </xf>
    <xf numFmtId="0" fontId="0" fillId="2" borderId="1" xfId="0" applyFill="1" applyBorder="1" applyAlignment="1">
      <alignment horizontal="left"/>
    </xf>
    <xf numFmtId="0" fontId="0" fillId="2" borderId="2" xfId="0" applyFill="1" applyBorder="1" applyAlignment="1">
      <alignment horizontal="left"/>
    </xf>
    <xf numFmtId="0" fontId="0" fillId="2" borderId="5" xfId="0" applyFill="1" applyBorder="1" applyAlignment="1">
      <alignment horizontal="left"/>
    </xf>
    <xf numFmtId="0" fontId="0" fillId="2" borderId="6" xfId="0" applyFill="1" applyBorder="1" applyAlignment="1">
      <alignment horizontal="left"/>
    </xf>
    <xf numFmtId="0" fontId="2" fillId="2" borderId="4" xfId="0" applyFont="1" applyFill="1" applyBorder="1" applyAlignment="1">
      <alignment horizontal="center" wrapText="1"/>
    </xf>
    <xf numFmtId="0" fontId="5" fillId="6" borderId="0" xfId="3" applyFill="1" applyBorder="1" applyAlignment="1">
      <alignment horizontal="left"/>
    </xf>
    <xf numFmtId="0" fontId="11" fillId="2" borderId="1" xfId="0" applyFont="1" applyFill="1" applyBorder="1" applyAlignment="1">
      <alignment horizontal="left"/>
    </xf>
    <xf numFmtId="0" fontId="11" fillId="2" borderId="2" xfId="0" applyFont="1" applyFill="1" applyBorder="1" applyAlignment="1">
      <alignment horizontal="left"/>
    </xf>
    <xf numFmtId="0" fontId="11" fillId="2" borderId="5" xfId="0" applyFont="1" applyFill="1" applyBorder="1" applyAlignment="1">
      <alignment horizontal="left"/>
    </xf>
    <xf numFmtId="0" fontId="11" fillId="2" borderId="6" xfId="0" applyFont="1" applyFill="1" applyBorder="1" applyAlignment="1">
      <alignment horizontal="left"/>
    </xf>
  </cellXfs>
  <cellStyles count="4">
    <cellStyle name="Ausgabe" xfId="3" builtinId="21"/>
    <cellStyle name="Komma" xfId="1" builtinId="3"/>
    <cellStyle name="Neutral" xfId="2" builtinId="2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1</xdr:row>
      <xdr:rowOff>47624</xdr:rowOff>
    </xdr:from>
    <xdr:to>
      <xdr:col>0</xdr:col>
      <xdr:colOff>1171575</xdr:colOff>
      <xdr:row>5</xdr:row>
      <xdr:rowOff>133349</xdr:rowOff>
    </xdr:to>
    <xdr:pic>
      <xdr:nvPicPr>
        <xdr:cNvPr id="2" name="Grafik 1">
          <a:extLst>
            <a:ext uri="{FF2B5EF4-FFF2-40B4-BE49-F238E27FC236}">
              <a16:creationId xmlns:a16="http://schemas.microsoft.com/office/drawing/2014/main" id="{0D25389E-3F18-4EC5-B05E-EDA4839908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638174"/>
          <a:ext cx="1057275" cy="847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352426</xdr:colOff>
      <xdr:row>9</xdr:row>
      <xdr:rowOff>123824</xdr:rowOff>
    </xdr:from>
    <xdr:to>
      <xdr:col>0</xdr:col>
      <xdr:colOff>4171642</xdr:colOff>
      <xdr:row>11</xdr:row>
      <xdr:rowOff>180975</xdr:rowOff>
    </xdr:to>
    <xdr:pic>
      <xdr:nvPicPr>
        <xdr:cNvPr id="2" name="Grafik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52426" y="2343149"/>
          <a:ext cx="3819216" cy="4381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114300</xdr:colOff>
      <xdr:row>1</xdr:row>
      <xdr:rowOff>47624</xdr:rowOff>
    </xdr:from>
    <xdr:to>
      <xdr:col>0</xdr:col>
      <xdr:colOff>1171575</xdr:colOff>
      <xdr:row>5</xdr:row>
      <xdr:rowOff>133349</xdr:rowOff>
    </xdr:to>
    <xdr:pic>
      <xdr:nvPicPr>
        <xdr:cNvPr id="3" name="Grafik 2">
          <a:extLst>
            <a:ext uri="{FF2B5EF4-FFF2-40B4-BE49-F238E27FC236}">
              <a16:creationId xmlns:a16="http://schemas.microsoft.com/office/drawing/2014/main" id="{0D25389E-3F18-4EC5-B05E-EDA48399084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4300" y="638174"/>
          <a:ext cx="1057275" cy="84772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8"/>
  <sheetViews>
    <sheetView workbookViewId="0">
      <selection activeCell="A8" sqref="A8"/>
    </sheetView>
  </sheetViews>
  <sheetFormatPr baseColWidth="10" defaultRowHeight="15" x14ac:dyDescent="0.25"/>
  <cols>
    <col min="1" max="1" width="96.140625" customWidth="1"/>
  </cols>
  <sheetData>
    <row r="1" spans="1:1" ht="46.5" x14ac:dyDescent="0.7">
      <c r="A1" s="42" t="s">
        <v>15</v>
      </c>
    </row>
    <row r="8" spans="1:1" ht="23.25" x14ac:dyDescent="0.35">
      <c r="A8" s="41" t="s">
        <v>51</v>
      </c>
    </row>
    <row r="10" spans="1:1" ht="90" customHeight="1" x14ac:dyDescent="0.25">
      <c r="A10" s="49" t="s">
        <v>43</v>
      </c>
    </row>
    <row r="11" spans="1:1" ht="30" x14ac:dyDescent="0.25">
      <c r="A11" s="49" t="s">
        <v>41</v>
      </c>
    </row>
    <row r="12" spans="1:1" ht="30" x14ac:dyDescent="0.25">
      <c r="A12" s="49" t="s">
        <v>42</v>
      </c>
    </row>
    <row r="14" spans="1:1" x14ac:dyDescent="0.25">
      <c r="A14" t="s">
        <v>44</v>
      </c>
    </row>
    <row r="16" spans="1:1" ht="30" x14ac:dyDescent="0.25">
      <c r="A16" s="49" t="s">
        <v>48</v>
      </c>
    </row>
    <row r="17" spans="1:1" ht="29.25" customHeight="1" x14ac:dyDescent="0.25">
      <c r="A17" t="s">
        <v>47</v>
      </c>
    </row>
    <row r="18" spans="1:1" ht="45" x14ac:dyDescent="0.25">
      <c r="A18" s="49" t="s">
        <v>49</v>
      </c>
    </row>
  </sheetData>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31"/>
  <sheetViews>
    <sheetView tabSelected="1" topLeftCell="A21" zoomScale="110" zoomScaleNormal="110" workbookViewId="0">
      <selection activeCell="C23" sqref="C23"/>
    </sheetView>
  </sheetViews>
  <sheetFormatPr baseColWidth="10" defaultRowHeight="15" x14ac:dyDescent="0.25"/>
  <cols>
    <col min="2" max="2" width="2" bestFit="1" customWidth="1"/>
    <col min="3" max="3" width="57.28515625" customWidth="1"/>
    <col min="4" max="4" width="9.7109375" bestFit="1" customWidth="1"/>
    <col min="5" max="5" width="13.140625" bestFit="1" customWidth="1"/>
    <col min="6" max="6" width="14.42578125" bestFit="1" customWidth="1"/>
    <col min="7" max="7" width="9.7109375" bestFit="1" customWidth="1"/>
    <col min="8" max="8" width="27.7109375" bestFit="1" customWidth="1"/>
  </cols>
  <sheetData>
    <row r="1" spans="2:8" x14ac:dyDescent="0.25">
      <c r="B1" s="1"/>
      <c r="C1" s="1"/>
    </row>
    <row r="2" spans="2:8" s="44" customFormat="1" x14ac:dyDescent="0.25">
      <c r="B2" s="63"/>
      <c r="C2" s="63"/>
      <c r="D2" s="63"/>
      <c r="E2" s="63"/>
      <c r="F2" s="63"/>
      <c r="G2" s="63"/>
    </row>
    <row r="3" spans="2:8" x14ac:dyDescent="0.25">
      <c r="B3" s="1"/>
      <c r="C3" s="1"/>
    </row>
    <row r="4" spans="2:8" x14ac:dyDescent="0.25">
      <c r="B4" s="64" t="s">
        <v>26</v>
      </c>
      <c r="C4" s="65"/>
      <c r="D4" s="2"/>
      <c r="E4" s="2"/>
      <c r="F4" s="2"/>
      <c r="G4" s="62" t="s">
        <v>10</v>
      </c>
      <c r="H4" s="62"/>
    </row>
    <row r="5" spans="2:8" ht="30" x14ac:dyDescent="0.25">
      <c r="B5" s="66"/>
      <c r="C5" s="67"/>
      <c r="D5" s="3"/>
      <c r="E5" s="3"/>
      <c r="F5" s="3" t="s">
        <v>50</v>
      </c>
      <c r="G5" s="4" t="s">
        <v>28</v>
      </c>
      <c r="H5" s="4" t="s">
        <v>29</v>
      </c>
    </row>
    <row r="6" spans="2:8" x14ac:dyDescent="0.25">
      <c r="B6" s="5"/>
      <c r="C6" s="6"/>
      <c r="D6" s="7"/>
      <c r="E6" s="7"/>
      <c r="F6" s="7"/>
      <c r="G6" s="7"/>
      <c r="H6" s="7"/>
    </row>
    <row r="7" spans="2:8" ht="15.75" thickBot="1" x14ac:dyDescent="0.3">
      <c r="B7" s="12" t="s">
        <v>27</v>
      </c>
      <c r="C7" s="13"/>
      <c r="D7" s="14"/>
      <c r="E7" s="14"/>
      <c r="F7" s="15"/>
      <c r="G7" s="14"/>
      <c r="H7" s="16"/>
    </row>
    <row r="8" spans="2:8" ht="15.75" thickTop="1" x14ac:dyDescent="0.25">
      <c r="B8" s="17" t="s">
        <v>30</v>
      </c>
      <c r="C8" s="18"/>
      <c r="D8" s="8"/>
      <c r="E8" s="8"/>
      <c r="F8" s="8"/>
      <c r="G8" s="8"/>
      <c r="H8" s="19"/>
    </row>
    <row r="9" spans="2:8" ht="45" x14ac:dyDescent="0.25">
      <c r="B9" s="20"/>
      <c r="C9" s="21" t="s">
        <v>31</v>
      </c>
      <c r="D9" s="22"/>
      <c r="E9" s="22"/>
      <c r="F9" s="22"/>
      <c r="G9" s="22"/>
      <c r="H9" s="23"/>
    </row>
    <row r="10" spans="2:8" ht="60" customHeight="1" x14ac:dyDescent="0.25">
      <c r="B10" s="9"/>
      <c r="C10" s="21" t="s">
        <v>32</v>
      </c>
      <c r="D10" s="22"/>
      <c r="E10" s="22"/>
      <c r="F10" s="22"/>
      <c r="G10" s="22"/>
      <c r="H10" s="23"/>
    </row>
    <row r="11" spans="2:8" ht="23.25" customHeight="1" x14ac:dyDescent="0.25">
      <c r="B11" s="9"/>
      <c r="C11" s="21" t="s">
        <v>33</v>
      </c>
      <c r="D11" s="22"/>
      <c r="E11" s="22"/>
      <c r="F11" s="22"/>
      <c r="G11" s="46"/>
      <c r="H11" s="23"/>
    </row>
    <row r="12" spans="2:8" ht="30" x14ac:dyDescent="0.25">
      <c r="B12" s="9"/>
      <c r="C12" s="45" t="s">
        <v>45</v>
      </c>
      <c r="D12" s="22"/>
      <c r="E12" s="22"/>
      <c r="F12" s="22"/>
      <c r="G12" s="46"/>
      <c r="H12" s="23"/>
    </row>
    <row r="13" spans="2:8" ht="45" x14ac:dyDescent="0.25">
      <c r="B13" s="9"/>
      <c r="C13" s="21" t="s">
        <v>46</v>
      </c>
      <c r="D13" s="22"/>
      <c r="E13" s="22"/>
      <c r="F13" s="22"/>
      <c r="G13" s="46"/>
      <c r="H13" s="23"/>
    </row>
    <row r="14" spans="2:8" x14ac:dyDescent="0.25">
      <c r="B14" s="9"/>
      <c r="C14" s="21"/>
      <c r="D14" s="22"/>
      <c r="E14" s="22"/>
      <c r="F14" s="22"/>
      <c r="G14" s="46"/>
      <c r="H14" s="23"/>
    </row>
    <row r="15" spans="2:8" x14ac:dyDescent="0.25">
      <c r="B15" s="50" t="s">
        <v>34</v>
      </c>
      <c r="C15" s="21"/>
      <c r="D15" s="22"/>
      <c r="E15" s="22"/>
      <c r="F15" s="22"/>
      <c r="G15" s="46"/>
      <c r="H15" s="23"/>
    </row>
    <row r="16" spans="2:8" ht="52.5" customHeight="1" x14ac:dyDescent="0.25">
      <c r="B16" s="9"/>
      <c r="C16" s="21" t="s">
        <v>62</v>
      </c>
      <c r="D16" s="22"/>
      <c r="E16" s="22"/>
      <c r="F16" s="22"/>
      <c r="G16" s="47"/>
      <c r="H16" s="23"/>
    </row>
    <row r="17" spans="2:8" ht="90" customHeight="1" x14ac:dyDescent="0.25">
      <c r="B17" s="9"/>
      <c r="C17" s="24" t="s">
        <v>63</v>
      </c>
      <c r="D17" s="25"/>
      <c r="E17" s="25"/>
      <c r="F17" s="25"/>
      <c r="G17" s="48"/>
      <c r="H17" s="26"/>
    </row>
    <row r="18" spans="2:8" ht="60" x14ac:dyDescent="0.25">
      <c r="B18" s="9"/>
      <c r="C18" s="21" t="s">
        <v>35</v>
      </c>
      <c r="D18" s="22"/>
      <c r="E18" s="22"/>
      <c r="F18" s="22"/>
      <c r="G18" s="46"/>
      <c r="H18" s="26"/>
    </row>
    <row r="19" spans="2:8" x14ac:dyDescent="0.25">
      <c r="B19" s="50" t="s">
        <v>36</v>
      </c>
      <c r="C19" s="21"/>
      <c r="D19" s="22"/>
      <c r="E19" s="22"/>
      <c r="F19" s="22"/>
      <c r="G19" s="46"/>
      <c r="H19" s="26"/>
    </row>
    <row r="20" spans="2:8" ht="135" customHeight="1" x14ac:dyDescent="0.25">
      <c r="B20" s="9"/>
      <c r="C20" s="21" t="s">
        <v>37</v>
      </c>
      <c r="D20" s="22"/>
      <c r="E20" s="22"/>
      <c r="F20" s="22"/>
      <c r="G20" s="46"/>
      <c r="H20" s="26"/>
    </row>
    <row r="21" spans="2:8" ht="197.25" customHeight="1" x14ac:dyDescent="0.25">
      <c r="B21" s="9"/>
      <c r="C21" s="21" t="s">
        <v>38</v>
      </c>
      <c r="D21" s="22"/>
      <c r="E21" s="22"/>
      <c r="F21" s="22"/>
      <c r="G21" s="47"/>
      <c r="H21" s="26"/>
    </row>
    <row r="22" spans="2:8" x14ac:dyDescent="0.25">
      <c r="B22" s="50" t="s">
        <v>39</v>
      </c>
      <c r="C22" s="21"/>
      <c r="D22" s="22"/>
      <c r="E22" s="22"/>
      <c r="F22" s="22"/>
      <c r="G22" s="47"/>
      <c r="H22" s="26"/>
    </row>
    <row r="23" spans="2:8" ht="54.75" customHeight="1" x14ac:dyDescent="0.25">
      <c r="B23" s="9"/>
      <c r="C23" s="21" t="s">
        <v>64</v>
      </c>
      <c r="D23" s="22"/>
      <c r="E23" s="22"/>
      <c r="F23" s="22"/>
      <c r="G23" s="47"/>
      <c r="H23" s="26"/>
    </row>
    <row r="24" spans="2:8" ht="127.5" customHeight="1" x14ac:dyDescent="0.25">
      <c r="B24" s="9"/>
      <c r="C24" s="21" t="s">
        <v>40</v>
      </c>
      <c r="D24" s="22"/>
      <c r="E24" s="22"/>
      <c r="F24" s="22"/>
      <c r="G24" s="47"/>
      <c r="H24" s="26"/>
    </row>
    <row r="25" spans="2:8" x14ac:dyDescent="0.25">
      <c r="B25" s="9"/>
      <c r="C25" s="21"/>
      <c r="D25" s="22"/>
      <c r="E25" s="22"/>
      <c r="F25" s="22"/>
      <c r="G25" s="47"/>
      <c r="H25" s="26"/>
    </row>
    <row r="26" spans="2:8" ht="15.75" thickBot="1" x14ac:dyDescent="0.3">
      <c r="B26" s="12"/>
      <c r="C26" s="27"/>
      <c r="D26" s="28"/>
      <c r="E26" s="28"/>
      <c r="F26" s="28"/>
      <c r="G26" s="28"/>
      <c r="H26" s="28"/>
    </row>
    <row r="27" spans="2:8" ht="16.5" thickTop="1" thickBot="1" x14ac:dyDescent="0.3">
      <c r="B27" s="29"/>
      <c r="C27" s="30"/>
      <c r="D27" s="31"/>
      <c r="E27" s="31"/>
      <c r="F27" s="31"/>
      <c r="G27" s="31"/>
      <c r="H27" s="31"/>
    </row>
    <row r="28" spans="2:8" ht="15.75" thickTop="1" x14ac:dyDescent="0.25">
      <c r="D28" s="32"/>
      <c r="E28" s="32"/>
      <c r="F28" s="32"/>
      <c r="G28" s="32"/>
      <c r="H28" s="32"/>
    </row>
    <row r="30" spans="2:8" x14ac:dyDescent="0.25">
      <c r="H30" s="35"/>
    </row>
    <row r="31" spans="2:8" x14ac:dyDescent="0.25">
      <c r="H31" s="35"/>
    </row>
  </sheetData>
  <mergeCells count="3">
    <mergeCell ref="B2:G2"/>
    <mergeCell ref="B4:C5"/>
    <mergeCell ref="G4:H4"/>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6"/>
  <sheetViews>
    <sheetView view="pageBreakPreview" zoomScaleNormal="100" zoomScaleSheetLayoutView="100" workbookViewId="0">
      <selection activeCell="A7" sqref="A7"/>
    </sheetView>
  </sheetViews>
  <sheetFormatPr baseColWidth="10" defaultRowHeight="15" x14ac:dyDescent="0.25"/>
  <cols>
    <col min="1" max="1" width="187.140625" customWidth="1"/>
  </cols>
  <sheetData>
    <row r="1" spans="1:1" ht="46.5" x14ac:dyDescent="0.7">
      <c r="A1" s="42" t="s">
        <v>15</v>
      </c>
    </row>
    <row r="7" spans="1:1" ht="23.25" x14ac:dyDescent="0.35">
      <c r="A7" s="41" t="s">
        <v>17</v>
      </c>
    </row>
    <row r="9" spans="1:1" x14ac:dyDescent="0.25">
      <c r="A9" s="39" t="s">
        <v>13</v>
      </c>
    </row>
    <row r="10" spans="1:1" x14ac:dyDescent="0.25">
      <c r="A10" s="39"/>
    </row>
    <row r="12" spans="1:1" x14ac:dyDescent="0.25">
      <c r="A12" s="39"/>
    </row>
    <row r="13" spans="1:1" x14ac:dyDescent="0.25">
      <c r="A13" s="39"/>
    </row>
    <row r="14" spans="1:1" x14ac:dyDescent="0.25">
      <c r="A14" s="39" t="s">
        <v>16</v>
      </c>
    </row>
    <row r="15" spans="1:1" ht="60.75" customHeight="1" x14ac:dyDescent="0.25">
      <c r="A15" s="40" t="s">
        <v>14</v>
      </c>
    </row>
    <row r="17" spans="1:1" ht="23.25" x14ac:dyDescent="0.35">
      <c r="A17" s="41" t="s">
        <v>18</v>
      </c>
    </row>
    <row r="19" spans="1:1" ht="25.5" x14ac:dyDescent="0.25">
      <c r="A19" s="40" t="s">
        <v>25</v>
      </c>
    </row>
    <row r="20" spans="1:1" x14ac:dyDescent="0.25">
      <c r="A20" s="39"/>
    </row>
    <row r="21" spans="1:1" x14ac:dyDescent="0.25">
      <c r="A21" s="43" t="s">
        <v>19</v>
      </c>
    </row>
    <row r="22" spans="1:1" x14ac:dyDescent="0.25">
      <c r="A22" s="43" t="s">
        <v>20</v>
      </c>
    </row>
    <row r="23" spans="1:1" x14ac:dyDescent="0.25">
      <c r="A23" s="43" t="s">
        <v>21</v>
      </c>
    </row>
    <row r="24" spans="1:1" x14ac:dyDescent="0.25">
      <c r="A24" s="43" t="s">
        <v>22</v>
      </c>
    </row>
    <row r="25" spans="1:1" x14ac:dyDescent="0.25">
      <c r="A25" s="43" t="s">
        <v>23</v>
      </c>
    </row>
    <row r="26" spans="1:1" x14ac:dyDescent="0.25">
      <c r="A26" s="43" t="s">
        <v>24</v>
      </c>
    </row>
  </sheetData>
  <pageMargins left="0.7" right="0.7" top="0.78740157499999996" bottom="0.78740157499999996" header="0.3" footer="0.3"/>
  <pageSetup paperSize="9" scale="44" orientation="portrait" horizontalDpi="360" verticalDpi="360" r:id="rId1"/>
  <colBreaks count="1" manualBreakCount="1">
    <brk id="8" max="2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L24"/>
  <sheetViews>
    <sheetView view="pageBreakPreview" zoomScaleNormal="100" zoomScaleSheetLayoutView="100" workbookViewId="0">
      <selection activeCell="B2" sqref="B2:G2"/>
    </sheetView>
  </sheetViews>
  <sheetFormatPr baseColWidth="10" defaultRowHeight="15" x14ac:dyDescent="0.25"/>
  <cols>
    <col min="2" max="2" width="2" bestFit="1" customWidth="1"/>
    <col min="3" max="3" width="39.5703125" bestFit="1" customWidth="1"/>
    <col min="4" max="4" width="9.7109375" bestFit="1" customWidth="1"/>
    <col min="5" max="5" width="13.140625" bestFit="1" customWidth="1"/>
    <col min="6" max="6" width="14.42578125" bestFit="1" customWidth="1"/>
    <col min="7" max="7" width="9.7109375" bestFit="1" customWidth="1"/>
    <col min="8" max="8" width="27.7109375" bestFit="1" customWidth="1"/>
    <col min="9" max="9" width="9.7109375" bestFit="1" customWidth="1"/>
    <col min="10" max="10" width="27.7109375" customWidth="1"/>
    <col min="11" max="11" width="9.7109375" bestFit="1" customWidth="1"/>
    <col min="12" max="12" width="27.7109375" customWidth="1"/>
  </cols>
  <sheetData>
    <row r="1" spans="2:12" x14ac:dyDescent="0.25">
      <c r="B1" s="1"/>
      <c r="C1" s="1"/>
    </row>
    <row r="2" spans="2:12" x14ac:dyDescent="0.25">
      <c r="B2" s="57" t="s">
        <v>65</v>
      </c>
      <c r="C2" s="57"/>
      <c r="D2" s="57"/>
      <c r="E2" s="57"/>
      <c r="F2" s="57"/>
      <c r="G2" s="57"/>
    </row>
    <row r="3" spans="2:12" x14ac:dyDescent="0.25">
      <c r="B3" s="1"/>
      <c r="C3" s="1"/>
    </row>
    <row r="4" spans="2:12" x14ac:dyDescent="0.25">
      <c r="B4" s="58" t="s">
        <v>0</v>
      </c>
      <c r="C4" s="59"/>
      <c r="D4" s="2"/>
      <c r="E4" s="2"/>
      <c r="F4" s="2"/>
      <c r="G4" s="62" t="s">
        <v>10</v>
      </c>
      <c r="H4" s="62"/>
      <c r="I4" s="54" t="s">
        <v>11</v>
      </c>
      <c r="J4" s="54"/>
      <c r="K4" s="54" t="s">
        <v>12</v>
      </c>
      <c r="L4" s="54"/>
    </row>
    <row r="5" spans="2:12" ht="45" x14ac:dyDescent="0.25">
      <c r="B5" s="60"/>
      <c r="C5" s="61"/>
      <c r="D5" s="3" t="s">
        <v>1</v>
      </c>
      <c r="E5" s="3" t="s">
        <v>2</v>
      </c>
      <c r="F5" s="3" t="s">
        <v>3</v>
      </c>
      <c r="G5" s="4" t="s">
        <v>4</v>
      </c>
      <c r="H5" s="4" t="s">
        <v>5</v>
      </c>
      <c r="I5" s="4" t="s">
        <v>4</v>
      </c>
      <c r="J5" s="4" t="s">
        <v>5</v>
      </c>
      <c r="K5" s="4" t="s">
        <v>4</v>
      </c>
      <c r="L5" s="4" t="s">
        <v>5</v>
      </c>
    </row>
    <row r="6" spans="2:12" x14ac:dyDescent="0.25">
      <c r="B6" s="5" t="s">
        <v>54</v>
      </c>
      <c r="C6" s="6"/>
      <c r="D6" s="7"/>
      <c r="E6" s="7"/>
      <c r="F6" s="7"/>
      <c r="G6" s="7"/>
      <c r="H6" s="7"/>
      <c r="I6" s="7"/>
      <c r="J6" s="7"/>
      <c r="K6" s="7"/>
      <c r="L6" s="7"/>
    </row>
    <row r="7" spans="2:12" x14ac:dyDescent="0.25">
      <c r="B7" s="55" t="s">
        <v>6</v>
      </c>
      <c r="C7" s="56"/>
      <c r="D7" s="8"/>
      <c r="E7" s="8"/>
      <c r="F7" s="8"/>
      <c r="G7" s="8"/>
      <c r="H7" s="8"/>
      <c r="I7" s="8"/>
      <c r="J7" s="8"/>
      <c r="K7" s="8"/>
      <c r="L7" s="8"/>
    </row>
    <row r="8" spans="2:12" x14ac:dyDescent="0.25">
      <c r="B8" s="9"/>
      <c r="C8" s="10" t="s">
        <v>53</v>
      </c>
      <c r="D8" s="11">
        <v>10</v>
      </c>
      <c r="E8" s="11">
        <v>30</v>
      </c>
      <c r="F8" s="11">
        <f>D8*E8</f>
        <v>300</v>
      </c>
      <c r="G8" s="11" t="e">
        <f>MIN($H$22:$L$22)*$D$8/H22</f>
        <v>#DIV/0!</v>
      </c>
      <c r="H8" s="11" t="e">
        <f>G8*E8</f>
        <v>#DIV/0!</v>
      </c>
      <c r="I8" s="11" t="e">
        <f>MIN($H$22:$L$22)*$D$8/J22</f>
        <v>#DIV/0!</v>
      </c>
      <c r="J8" s="11" t="e">
        <f t="shared" ref="J8" si="0">I8*E8</f>
        <v>#DIV/0!</v>
      </c>
      <c r="K8" s="11" t="e">
        <f>MIN($H$22:$L$22)*$D$8/L22</f>
        <v>#DIV/0!</v>
      </c>
      <c r="L8" s="11" t="e">
        <f t="shared" ref="L8" si="1">K8*E8</f>
        <v>#DIV/0!</v>
      </c>
    </row>
    <row r="9" spans="2:12" ht="15.75" thickBot="1" x14ac:dyDescent="0.3">
      <c r="B9" s="12" t="s">
        <v>7</v>
      </c>
      <c r="C9" s="13"/>
      <c r="D9" s="14"/>
      <c r="E9" s="14"/>
      <c r="F9" s="15">
        <f>SUM(F8:F8)</f>
        <v>300</v>
      </c>
      <c r="G9" s="14"/>
      <c r="H9" s="15" t="e">
        <f>SUM(H8:H8)</f>
        <v>#DIV/0!</v>
      </c>
      <c r="I9" s="16"/>
      <c r="J9" s="15" t="e">
        <f>SUM(J8:J8)</f>
        <v>#DIV/0!</v>
      </c>
      <c r="K9" s="15"/>
      <c r="L9" s="15" t="e">
        <f>SUM(L8:L8)</f>
        <v>#DIV/0!</v>
      </c>
    </row>
    <row r="10" spans="2:12" ht="15.75" thickTop="1" x14ac:dyDescent="0.25">
      <c r="B10" s="17" t="s">
        <v>52</v>
      </c>
      <c r="C10" s="18"/>
      <c r="D10" s="8"/>
      <c r="E10" s="8"/>
      <c r="F10" s="8"/>
      <c r="G10" s="8"/>
      <c r="H10" s="19"/>
      <c r="I10" s="19"/>
      <c r="J10" s="19"/>
      <c r="K10" s="19"/>
      <c r="L10" s="19"/>
    </row>
    <row r="11" spans="2:12" x14ac:dyDescent="0.25">
      <c r="B11" s="20"/>
      <c r="C11" s="21" t="s">
        <v>55</v>
      </c>
      <c r="D11" s="22">
        <v>10</v>
      </c>
      <c r="E11" s="22">
        <v>25</v>
      </c>
      <c r="F11" s="22">
        <f>D11*E11</f>
        <v>250</v>
      </c>
      <c r="G11" s="51"/>
      <c r="H11" s="23">
        <f>SUM(H13:H16)</f>
        <v>0</v>
      </c>
      <c r="I11" s="51"/>
      <c r="J11" s="23">
        <f>SUM(J13:J16)</f>
        <v>0</v>
      </c>
      <c r="K11" s="51"/>
      <c r="L11" s="23">
        <f>SUM(L13:L16)</f>
        <v>0</v>
      </c>
    </row>
    <row r="12" spans="2:12" ht="30" x14ac:dyDescent="0.25">
      <c r="B12" s="9"/>
      <c r="C12" s="21" t="s">
        <v>56</v>
      </c>
      <c r="D12" s="22">
        <v>10</v>
      </c>
      <c r="E12" s="22">
        <v>10</v>
      </c>
      <c r="F12" s="22">
        <f>D12*E12</f>
        <v>100</v>
      </c>
      <c r="G12" s="51"/>
      <c r="H12" s="23"/>
      <c r="I12" s="51"/>
      <c r="J12" s="23"/>
      <c r="K12" s="51"/>
      <c r="L12" s="23"/>
    </row>
    <row r="13" spans="2:12" x14ac:dyDescent="0.25">
      <c r="B13" s="9"/>
      <c r="C13" s="21" t="s">
        <v>57</v>
      </c>
      <c r="D13" s="22">
        <v>10</v>
      </c>
      <c r="E13" s="22">
        <v>10</v>
      </c>
      <c r="F13" s="22">
        <f>+E13*D13</f>
        <v>100</v>
      </c>
      <c r="G13" s="52"/>
      <c r="H13" s="23">
        <f t="shared" ref="H13:H17" si="2">G13*E13</f>
        <v>0</v>
      </c>
      <c r="I13" s="52"/>
      <c r="J13" s="23">
        <f>I13*E13</f>
        <v>0</v>
      </c>
      <c r="K13" s="52"/>
      <c r="L13" s="23">
        <f>K13*E13</f>
        <v>0</v>
      </c>
    </row>
    <row r="14" spans="2:12" x14ac:dyDescent="0.25">
      <c r="B14" s="9"/>
      <c r="C14" s="21" t="s">
        <v>58</v>
      </c>
      <c r="D14" s="22">
        <v>10</v>
      </c>
      <c r="E14" s="22">
        <v>10</v>
      </c>
      <c r="F14" s="22">
        <f t="shared" ref="F14:F17" si="3">+E14*D14</f>
        <v>100</v>
      </c>
      <c r="G14" s="52"/>
      <c r="H14" s="23">
        <f t="shared" si="2"/>
        <v>0</v>
      </c>
      <c r="I14" s="52"/>
      <c r="J14" s="23">
        <f t="shared" ref="J14:J17" si="4">I14*E14</f>
        <v>0</v>
      </c>
      <c r="K14" s="52"/>
      <c r="L14" s="23">
        <f t="shared" ref="L14:L17" si="5">K14*E14</f>
        <v>0</v>
      </c>
    </row>
    <row r="15" spans="2:12" x14ac:dyDescent="0.25">
      <c r="B15" s="9"/>
      <c r="C15" s="21" t="s">
        <v>59</v>
      </c>
      <c r="D15" s="22">
        <v>10</v>
      </c>
      <c r="E15" s="22">
        <v>5</v>
      </c>
      <c r="F15" s="22">
        <f t="shared" si="3"/>
        <v>50</v>
      </c>
      <c r="G15" s="52"/>
      <c r="H15" s="23">
        <f t="shared" si="2"/>
        <v>0</v>
      </c>
      <c r="I15" s="52"/>
      <c r="J15" s="23">
        <f t="shared" si="4"/>
        <v>0</v>
      </c>
      <c r="K15" s="52"/>
      <c r="L15" s="23">
        <f t="shared" si="5"/>
        <v>0</v>
      </c>
    </row>
    <row r="16" spans="2:12" x14ac:dyDescent="0.25">
      <c r="B16" s="9"/>
      <c r="C16" s="21" t="s">
        <v>60</v>
      </c>
      <c r="D16" s="22">
        <v>10</v>
      </c>
      <c r="E16" s="22">
        <v>5</v>
      </c>
      <c r="F16" s="22">
        <f t="shared" si="3"/>
        <v>50</v>
      </c>
      <c r="G16" s="52"/>
      <c r="H16" s="23">
        <f t="shared" si="2"/>
        <v>0</v>
      </c>
      <c r="I16" s="52"/>
      <c r="J16" s="23">
        <f t="shared" si="4"/>
        <v>0</v>
      </c>
      <c r="K16" s="52"/>
      <c r="L16" s="23">
        <f t="shared" si="5"/>
        <v>0</v>
      </c>
    </row>
    <row r="17" spans="2:12" x14ac:dyDescent="0.25">
      <c r="B17" s="9"/>
      <c r="C17" s="21" t="s">
        <v>61</v>
      </c>
      <c r="D17" s="22">
        <v>10</v>
      </c>
      <c r="E17" s="22">
        <v>5</v>
      </c>
      <c r="F17" s="22">
        <f t="shared" si="3"/>
        <v>50</v>
      </c>
      <c r="G17" s="51"/>
      <c r="H17" s="23">
        <f t="shared" si="2"/>
        <v>0</v>
      </c>
      <c r="I17" s="53"/>
      <c r="J17" s="23">
        <f t="shared" si="4"/>
        <v>0</v>
      </c>
      <c r="K17" s="51"/>
      <c r="L17" s="23">
        <f t="shared" si="5"/>
        <v>0</v>
      </c>
    </row>
    <row r="18" spans="2:12" x14ac:dyDescent="0.25">
      <c r="B18" s="9"/>
      <c r="C18" s="21"/>
      <c r="D18" s="22"/>
      <c r="E18" s="22"/>
      <c r="F18" s="22"/>
      <c r="G18" s="22"/>
      <c r="H18" s="26"/>
      <c r="I18" s="22"/>
      <c r="J18" s="26"/>
      <c r="K18" s="22"/>
      <c r="L18" s="26"/>
    </row>
    <row r="19" spans="2:12" ht="15.75" thickBot="1" x14ac:dyDescent="0.3">
      <c r="B19" s="12" t="s">
        <v>8</v>
      </c>
      <c r="C19" s="27"/>
      <c r="D19" s="28"/>
      <c r="E19" s="28"/>
      <c r="F19" s="28">
        <f>SUM(F11:F17)</f>
        <v>700</v>
      </c>
      <c r="G19" s="28"/>
      <c r="H19" s="28" t="e">
        <f>+H11+#REF!</f>
        <v>#REF!</v>
      </c>
      <c r="I19" s="28"/>
      <c r="J19" s="28" t="e">
        <f>+J11+#REF!</f>
        <v>#REF!</v>
      </c>
      <c r="K19" s="28"/>
      <c r="L19" s="28" t="e">
        <f>+L11+#REF!</f>
        <v>#REF!</v>
      </c>
    </row>
    <row r="20" spans="2:12" ht="16.5" thickTop="1" thickBot="1" x14ac:dyDescent="0.3">
      <c r="B20" s="29" t="s">
        <v>9</v>
      </c>
      <c r="C20" s="30"/>
      <c r="D20" s="31"/>
      <c r="E20" s="31"/>
      <c r="F20" s="31">
        <f>+F19+F9</f>
        <v>1000</v>
      </c>
      <c r="G20" s="31"/>
      <c r="H20" s="31" t="e">
        <f>H19+H9</f>
        <v>#REF!</v>
      </c>
      <c r="I20" s="31"/>
      <c r="J20" s="31" t="e">
        <f>J19+J9</f>
        <v>#REF!</v>
      </c>
      <c r="K20" s="31"/>
      <c r="L20" s="31" t="e">
        <f>L19+L9</f>
        <v>#REF!</v>
      </c>
    </row>
    <row r="21" spans="2:12" ht="15.75" thickTop="1" x14ac:dyDescent="0.25">
      <c r="D21" s="32"/>
      <c r="E21" s="32"/>
      <c r="F21" s="32"/>
      <c r="G21" s="32"/>
      <c r="H21" s="32"/>
      <c r="I21" s="32"/>
      <c r="J21" s="32"/>
      <c r="K21" s="32"/>
      <c r="L21" s="32"/>
    </row>
    <row r="22" spans="2:12" s="33" customFormat="1" x14ac:dyDescent="0.25">
      <c r="C22" s="33" t="s">
        <v>53</v>
      </c>
      <c r="H22" s="36"/>
      <c r="I22" s="34"/>
      <c r="J22" s="37"/>
      <c r="K22" s="34"/>
      <c r="L22" s="38"/>
    </row>
    <row r="23" spans="2:12" x14ac:dyDescent="0.25">
      <c r="H23" s="35"/>
      <c r="I23" s="35"/>
      <c r="J23" s="35"/>
      <c r="K23" s="35"/>
      <c r="L23" s="35"/>
    </row>
    <row r="24" spans="2:12" x14ac:dyDescent="0.25">
      <c r="H24" s="35"/>
      <c r="I24" s="35"/>
      <c r="J24" s="35"/>
      <c r="K24" s="35"/>
      <c r="L24" s="35"/>
    </row>
  </sheetData>
  <mergeCells count="6">
    <mergeCell ref="K4:L4"/>
    <mergeCell ref="B7:C7"/>
    <mergeCell ref="B2:G2"/>
    <mergeCell ref="B4:C5"/>
    <mergeCell ref="G4:H4"/>
    <mergeCell ref="I4:J4"/>
  </mergeCells>
  <pageMargins left="0.7" right="0.7" top="0.78740157499999996" bottom="0.78740157499999996" header="0.3" footer="0.3"/>
  <pageSetup paperSize="9" scale="36" orientation="portrait" horizontalDpi="360" verticalDpi="36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vt:i4>
      </vt:variant>
    </vt:vector>
  </HeadingPairs>
  <TitlesOfParts>
    <vt:vector size="5" baseType="lpstr">
      <vt:lpstr>Hinweise zur Eignungskriterien</vt:lpstr>
      <vt:lpstr>Eignungskriterien</vt:lpstr>
      <vt:lpstr>Hinweise zur Angebotsauswertung</vt:lpstr>
      <vt:lpstr>Bewertungsmatrix</vt:lpstr>
      <vt:lpstr>Bewertungsmatrix!Druckbereich</vt:lpstr>
    </vt:vector>
  </TitlesOfParts>
  <Company>Hereon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Zuschlagskriterien/Wertungsmatrix</dc:title>
  <dc:creator>Topaloglu,  Alatdin</dc:creator>
  <cp:lastModifiedBy>Graefenstaedt, Philip Dominik</cp:lastModifiedBy>
  <dcterms:created xsi:type="dcterms:W3CDTF">2021-01-28T08:48:53Z</dcterms:created>
  <dcterms:modified xsi:type="dcterms:W3CDTF">2026-08-13T12:19:59Z</dcterms:modified>
</cp:coreProperties>
</file>